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<sst xmlns="http://schemas.openxmlformats.org/spreadsheetml/2006/main" count="50" uniqueCount="43">
  <si>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</si>
  <si>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</si>
  <si>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</si>
  <si>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</si>
  <si>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</si>
  <si>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</si>
  <si>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</si>
  <si>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</si>
  <si>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</si>
  <si>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</si>
  <si>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</si>
  <si>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</si>
  <si>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</si>
  <si>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</si>
  <si>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</si>
  <si>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</si>
  <si>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</si>
  <si>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</si>
  <si>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</si>
  <si>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</si>
  <si>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</si>
  <si>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</si>
  <si>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</si>
  <si>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</si>
  <si>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</si>
  <si>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</si>
  <si>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</si>
  <si>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</si>
  <si>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</si>
  <si>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</si>
  <si>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</si>
  <si>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</si>
  <si>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</si>
  <si>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</si>
  <si>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</si>
  <si>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</si>
  <si>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</si>
  <si>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</si>
  <si>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2019/20</t>
  </si>
  <si>
    <t>2020/21</t>
  </si>
  <si>
    <t>£16200 grants and donations received for refurbisment of play area and purchase of new play equipment.</t>
  </si>
  <si>
    <t>Addition of play equipment (£15080 - net of VAT) and new computer (£245) less write off of old computer £444.</t>
  </si>
  <si>
    <t>Purchase of play equipment and refurbishment of play area £18096.90.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</si>
</sst>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H6">
      <selection activeCell="N21" sqref="N21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5" t="s">
        <v>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9"/>
    </row>
    <row r="2" spans="1:13" ht="15">
      <c r="A2" s="29" t="s">
        <v>17</v>
      </c>
      <c r="B2" s="24"/>
      <c r="C2" s="37"/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3.5">
      <c r="A4" s="1" t="s">
        <v>36</v>
      </c>
    </row>
    <row r="5" spans="1:13" ht="99" customHeight="1">
      <c r="A5" s="42" t="s">
        <v>37</v>
      </c>
      <c r="B5" s="43"/>
      <c r="C5" s="43"/>
      <c r="D5" s="43"/>
      <c r="E5" s="43"/>
      <c r="F5" s="43"/>
      <c r="G5" s="43"/>
      <c r="H5" s="43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.75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7" t="s">
        <v>2</v>
      </c>
      <c r="B11" s="47"/>
      <c r="C11" s="47"/>
      <c r="D11" s="8">
        <v>4293</v>
      </c>
      <c r="F11" s="8">
        <v>5702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8" t="s">
        <v>20</v>
      </c>
      <c r="B13" s="49"/>
      <c r="C13" s="50"/>
      <c r="D13" s="8">
        <v>7800</v>
      </c>
      <c r="F13" s="8">
        <v>8800</v>
      </c>
      <c r="G13" s="5">
        <f>F13-D13</f>
        <v>1000</v>
      </c>
      <c r="H13" s="6">
        <f>IF((D13&gt;F13),(D13-F13)/D13,IF(D13&lt;F13,-(D13-F13)/D13,IF(D13=F13,0)))</f>
        <v>0.1282051282051282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30" customHeight="1" thickBot="1">
      <c r="A15" s="44" t="s">
        <v>3</v>
      </c>
      <c r="B15" s="44"/>
      <c r="C15" s="44"/>
      <c r="D15" s="8">
        <v>4657</v>
      </c>
      <c r="F15" s="8">
        <v>21302</v>
      </c>
      <c r="G15" s="5">
        <f>F15-D15</f>
        <v>16645</v>
      </c>
      <c r="H15" s="6">
        <f>IF((D15&gt;F15),(D15-F15)/D15,IF(D15&lt;F15,-(D15-F15)/D15,IF(D15=F15,0)))</f>
        <v>3.5741893923126478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IF((H15&lt;15%)*AND(G15&lt;100000),"NO","YES")</f>
        <v>YES</v>
      </c>
      <c r="M15" s="10" t="s">
        <v>40</v>
      </c>
      <c r="N15" s="13"/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4" t="s">
        <v>4</v>
      </c>
      <c r="B17" s="44"/>
      <c r="C17" s="44"/>
      <c r="D17" s="8">
        <v>3005</v>
      </c>
      <c r="F17" s="8">
        <v>2929</v>
      </c>
      <c r="G17" s="5">
        <f>F17-D17</f>
        <v>-76</v>
      </c>
      <c r="H17" s="6">
        <f>IF((D17&gt;F17),(D17-F17)/D17,IF(D17&lt;F17,-(D17-F17)/D17,IF(D17=F17,0)))</f>
        <v>0.02529118136439268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4" t="s">
        <v>7</v>
      </c>
      <c r="B19" s="44"/>
      <c r="C19" s="44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34.5" customHeight="1" thickBot="1">
      <c r="A21" s="44" t="s">
        <v>21</v>
      </c>
      <c r="B21" s="44"/>
      <c r="C21" s="44"/>
      <c r="D21" s="8">
        <v>8043</v>
      </c>
      <c r="F21" s="8">
        <v>25499</v>
      </c>
      <c r="G21" s="5">
        <f>F21-D21</f>
        <v>17456</v>
      </c>
      <c r="H21" s="6">
        <f>IF((D21&gt;F21),(D21-F21)/D21,IF(D21&lt;F21,-(D21-F21)/D21,IF(D21=F21,0)))</f>
        <v>2.1703344523187864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IF((H21&lt;15%)*AND(G21&lt;100000),"NO","YES")</f>
        <v>YES</v>
      </c>
      <c r="M21" s="10" t="s">
        <v>42</v>
      </c>
      <c r="N21" s="13"/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5702</v>
      </c>
      <c r="F23" s="2">
        <f>F11+F13+F15-F17-F19-F21</f>
        <v>7376</v>
      </c>
      <c r="G23" s="5"/>
      <c r="H23" s="6"/>
      <c r="K23" s="4"/>
      <c r="L23" s="4"/>
      <c r="M23" s="14" t="s">
        <v>12</v>
      </c>
      <c r="N23" s="23"/>
    </row>
    <row r="24" spans="1:14" s="17" customFormat="1" ht="13.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4" t="s">
        <v>9</v>
      </c>
      <c r="B26" s="44"/>
      <c r="C26" s="44"/>
      <c r="D26" s="8">
        <v>5702</v>
      </c>
      <c r="F26" s="8">
        <v>7376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31.5" customHeight="1" thickBot="1">
      <c r="A28" s="44" t="s">
        <v>8</v>
      </c>
      <c r="B28" s="44"/>
      <c r="C28" s="44"/>
      <c r="D28" s="8">
        <v>6230</v>
      </c>
      <c r="F28" s="8">
        <v>21111</v>
      </c>
      <c r="G28" s="5">
        <f>F28-D28</f>
        <v>14881</v>
      </c>
      <c r="H28" s="6">
        <f>IF((D28&gt;F28),(D28-F28)/D28,IF(D28&lt;F28,-(D28-F28)/D28,IF(D28=F28,0)))</f>
        <v>2.3886035313001606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1</v>
      </c>
      <c r="L28" s="4" t="str">
        <f>IF((H28&lt;15%)*AND(G28&lt;100000),"NO","YES")</f>
        <v>YES</v>
      </c>
      <c r="M28" s="10" t="s">
        <v>41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4" t="s">
        <v>6</v>
      </c>
      <c r="B30" s="44"/>
      <c r="C30" s="44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30:C30"/>
    <mergeCell ref="A11:C11"/>
    <mergeCell ref="A13:C13"/>
    <mergeCell ref="A15:C15"/>
    <mergeCell ref="A17:C17"/>
    <mergeCell ref="A5:H5"/>
    <mergeCell ref="A19:C19"/>
    <mergeCell ref="A21:C21"/>
    <mergeCell ref="A1:K1"/>
    <mergeCell ref="A26:C26"/>
    <mergeCell ref="A28:C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4.25">
      <c r="A3" t="s">
        <v>23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24</v>
      </c>
    </row>
    <row r="7" spans="2:4" ht="14.25">
      <c r="B7" s="34" t="s">
        <v>27</v>
      </c>
      <c r="D7" s="34"/>
    </row>
    <row r="8" spans="2:4" ht="15" customHeight="1">
      <c r="B8" s="34" t="s">
        <v>28</v>
      </c>
      <c r="D8" s="34"/>
    </row>
    <row r="9" spans="2:4" ht="14.25">
      <c r="B9" s="34" t="s">
        <v>29</v>
      </c>
      <c r="D9" s="34"/>
    </row>
    <row r="10" spans="2:4" ht="14.25">
      <c r="B10" s="34" t="s">
        <v>30</v>
      </c>
      <c r="D10" s="34"/>
    </row>
    <row r="11" spans="2:4" ht="14.25">
      <c r="B11" s="34" t="s">
        <v>31</v>
      </c>
      <c r="D11" s="34"/>
    </row>
    <row r="12" spans="2:4" ht="14.25">
      <c r="B12" s="34" t="s">
        <v>32</v>
      </c>
      <c r="D12" s="34"/>
    </row>
    <row r="13" spans="2:4" ht="14.25">
      <c r="B13" s="34" t="s">
        <v>33</v>
      </c>
      <c r="D13" s="34"/>
    </row>
    <row r="14" ht="14.25">
      <c r="E14" s="33">
        <f>SUM(D7:D13)</f>
        <v>0</v>
      </c>
    </row>
    <row r="16" spans="1:4" ht="14.25">
      <c r="A16" s="31" t="s">
        <v>25</v>
      </c>
      <c r="D16" s="34"/>
    </row>
    <row r="17" ht="14.25">
      <c r="E17" s="33">
        <f>D16</f>
        <v>0</v>
      </c>
    </row>
    <row r="18" spans="1:6" ht="15" thickBot="1">
      <c r="A18" s="31" t="s">
        <v>26</v>
      </c>
      <c r="F18" s="35">
        <f>E14+E17</f>
        <v>0</v>
      </c>
    </row>
    <row r="19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Mike Richards</cp:lastModifiedBy>
  <cp:lastPrinted>2021-06-25T15:58:33Z</cp:lastPrinted>
  <dcterms:created xsi:type="dcterms:W3CDTF">2012-07-11T10:01:28Z</dcterms:created>
  <dcterms:modified xsi:type="dcterms:W3CDTF">2021-06-25T16:24:13Z</dcterms:modified>
  <cp:category/>
  <cp:version/>
  <cp:contentType/>
  <cp:contentStatus/>
</cp:coreProperties>
</file>